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2980" windowHeight="1480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60" i="1"/>
  <c r="C14"/>
  <c r="G57"/>
  <c r="E57"/>
  <c r="C61" s="1"/>
  <c r="C57"/>
  <c r="G56"/>
  <c r="E56"/>
  <c r="C56"/>
  <c r="G55"/>
  <c r="E55"/>
  <c r="C59" s="1"/>
  <c r="C55"/>
  <c r="E52"/>
  <c r="G52" s="1"/>
  <c r="C52"/>
  <c r="C65" s="1"/>
  <c r="G51"/>
  <c r="E51"/>
  <c r="C51"/>
  <c r="C68" s="1"/>
  <c r="E50"/>
  <c r="G50" s="1"/>
  <c r="C50"/>
  <c r="C67" s="1"/>
  <c r="E11"/>
  <c r="E10"/>
  <c r="E9"/>
  <c r="G11"/>
  <c r="C11"/>
  <c r="G10"/>
  <c r="C10"/>
  <c r="G9"/>
  <c r="C9"/>
  <c r="E6"/>
  <c r="E5"/>
  <c r="E4"/>
  <c r="C6"/>
  <c r="C5"/>
  <c r="C22" s="1"/>
  <c r="C4"/>
  <c r="C64" l="1"/>
  <c r="C69"/>
  <c r="C63"/>
  <c r="C19"/>
  <c r="G5"/>
  <c r="C13"/>
  <c r="G4"/>
  <c r="C23"/>
  <c r="C15"/>
  <c r="G6"/>
  <c r="C21"/>
  <c r="C18"/>
  <c r="C17"/>
</calcChain>
</file>

<file path=xl/comments1.xml><?xml version="1.0" encoding="utf-8"?>
<comments xmlns="http://schemas.openxmlformats.org/spreadsheetml/2006/main">
  <authors>
    <author>Gene Massion</author>
  </authors>
  <commentList>
    <comment ref="C7" authorId="0">
      <text>
        <r>
          <rPr>
            <b/>
            <sz val="9"/>
            <color indexed="81"/>
            <rFont val="Tahoma"/>
            <family val="2"/>
          </rPr>
          <t>Gene Massion: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3" authorId="0">
      <text>
        <r>
          <rPr>
            <b/>
            <sz val="9"/>
            <color indexed="81"/>
            <rFont val="Tahoma"/>
            <family val="2"/>
          </rPr>
          <t>Gene Massion: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<sst xmlns="http://schemas.openxmlformats.org/spreadsheetml/2006/main" count="68" uniqueCount="18">
  <si>
    <t>W</t>
  </si>
  <si>
    <t>min</t>
  </si>
  <si>
    <t>nom</t>
  </si>
  <si>
    <t>max</t>
  </si>
  <si>
    <t>ID</t>
  </si>
  <si>
    <t>OD</t>
  </si>
  <si>
    <t>+/-</t>
  </si>
  <si>
    <t>Gland</t>
  </si>
  <si>
    <t>Depth</t>
  </si>
  <si>
    <t>Width</t>
  </si>
  <si>
    <t>% Stretch</t>
  </si>
  <si>
    <t>% Area Fill</t>
  </si>
  <si>
    <t>% Radial Squeeze</t>
  </si>
  <si>
    <t>Recm'd</t>
  </si>
  <si>
    <t>O-ring</t>
  </si>
  <si>
    <t>2-282 O-Ring Face Seal</t>
  </si>
  <si>
    <t>= user input</t>
  </si>
  <si>
    <t>3.5X424 O-Ring Face Seal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</si>
</sst>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%"/>
  </numFmts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164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quotePrefix="1" applyBorder="1"/>
    <xf numFmtId="164" fontId="0" fillId="0" borderId="8" xfId="0" applyNumberFormat="1" applyBorder="1"/>
    <xf numFmtId="0" fontId="0" fillId="0" borderId="10" xfId="0" applyBorder="1"/>
    <xf numFmtId="0" fontId="0" fillId="0" borderId="11" xfId="0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0" fontId="0" fillId="0" borderId="12" xfId="0" applyBorder="1"/>
    <xf numFmtId="0" fontId="0" fillId="0" borderId="13" xfId="0" quotePrefix="1" applyBorder="1"/>
    <xf numFmtId="0" fontId="0" fillId="0" borderId="14" xfId="0" applyBorder="1"/>
    <xf numFmtId="0" fontId="0" fillId="0" borderId="14" xfId="0" quotePrefix="1" applyBorder="1"/>
    <xf numFmtId="0" fontId="0" fillId="0" borderId="1" xfId="0" applyBorder="1"/>
    <xf numFmtId="165" fontId="0" fillId="0" borderId="0" xfId="0" applyNumberFormat="1" applyBorder="1"/>
    <xf numFmtId="165" fontId="0" fillId="0" borderId="6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65" fontId="0" fillId="0" borderId="3" xfId="0" applyNumberFormat="1" applyBorder="1" applyAlignment="1">
      <alignment wrapText="1"/>
    </xf>
    <xf numFmtId="165" fontId="0" fillId="0" borderId="4" xfId="0" applyNumberFormat="1" applyBorder="1"/>
    <xf numFmtId="164" fontId="0" fillId="2" borderId="5" xfId="0" applyNumberFormat="1" applyFill="1" applyBorder="1"/>
    <xf numFmtId="164" fontId="0" fillId="2" borderId="6" xfId="0" applyNumberFormat="1" applyFill="1" applyBorder="1"/>
    <xf numFmtId="164" fontId="0" fillId="2" borderId="0" xfId="0" applyNumberForma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403860</xdr:colOff>
      <xdr:row>1</xdr:row>
      <xdr:rowOff>0</xdr:rowOff>
    </xdr:from>
    <xdr:to>
      <xdr:col>18</xdr:col>
      <xdr:colOff>335280</xdr:colOff>
      <xdr:row>36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8630" t="16750" r="59518" b="16125"/>
        <a:stretch>
          <a:fillRect/>
        </a:stretch>
      </xdr:blipFill>
      <xdr:spPr bwMode="auto">
        <a:xfrm>
          <a:off x="6309360" y="312420"/>
          <a:ext cx="5417820" cy="640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9"/>
  <sheetViews>
    <sheetView tabSelected="1" workbookViewId="0">
      <selection activeCell="E32" sqref="E32"/>
    </sheetView>
  </sheetViews>
  <sheetFormatPr defaultRowHeight="14.4"/>
  <cols>
    <col min="2" max="2" width="11.109375" bestFit="1" customWidth="1"/>
    <col min="3" max="3" width="15.5546875" customWidth="1"/>
    <col min="4" max="4" width="10.77734375" customWidth="1"/>
    <col min="5" max="5" width="9" customWidth="1"/>
    <col min="6" max="6" width="6" bestFit="1" customWidth="1"/>
    <col min="7" max="7" width="8" bestFit="1" customWidth="1"/>
  </cols>
  <sheetData>
    <row r="1" spans="2:8" ht="21">
      <c r="B1" s="1" t="s">
        <v>17</v>
      </c>
      <c r="C1" s="2"/>
      <c r="D1" s="3"/>
      <c r="E1" s="3"/>
      <c r="F1" s="38"/>
      <c r="G1" s="13" t="s">
        <v>16</v>
      </c>
      <c r="H1" s="4"/>
    </row>
    <row r="2" spans="2:8">
      <c r="B2" s="21" t="s">
        <v>14</v>
      </c>
      <c r="C2" s="21" t="s">
        <v>0</v>
      </c>
      <c r="D2" s="22" t="s">
        <v>6</v>
      </c>
      <c r="E2" s="23" t="s">
        <v>4</v>
      </c>
      <c r="F2" s="24" t="s">
        <v>6</v>
      </c>
      <c r="G2" s="25" t="s">
        <v>5</v>
      </c>
      <c r="H2" s="4"/>
    </row>
    <row r="3" spans="2:8">
      <c r="B3" s="5"/>
      <c r="C3" s="32">
        <v>3.5</v>
      </c>
      <c r="D3" s="33">
        <v>0.1</v>
      </c>
      <c r="E3" s="34">
        <v>424</v>
      </c>
      <c r="F3" s="34">
        <v>2.29</v>
      </c>
      <c r="G3" s="15"/>
      <c r="H3" s="7"/>
    </row>
    <row r="4" spans="2:8">
      <c r="B4" s="5" t="s">
        <v>1</v>
      </c>
      <c r="C4" s="17">
        <f>+C3-D3</f>
        <v>3.4</v>
      </c>
      <c r="D4" s="18"/>
      <c r="E4" s="8">
        <f>+E3-F3</f>
        <v>421.71</v>
      </c>
      <c r="F4" s="8"/>
      <c r="G4" s="15">
        <f>+E4+2*C4</f>
        <v>428.51</v>
      </c>
      <c r="H4" s="7"/>
    </row>
    <row r="5" spans="2:8">
      <c r="B5" s="5" t="s">
        <v>2</v>
      </c>
      <c r="C5" s="17">
        <f>+C3</f>
        <v>3.5</v>
      </c>
      <c r="D5" s="18"/>
      <c r="E5" s="8">
        <f>+E3</f>
        <v>424</v>
      </c>
      <c r="F5" s="8"/>
      <c r="G5" s="15">
        <f>+E5+2*C5</f>
        <v>431</v>
      </c>
      <c r="H5" s="7"/>
    </row>
    <row r="6" spans="2:8">
      <c r="B6" s="9" t="s">
        <v>3</v>
      </c>
      <c r="C6" s="19">
        <f>+C3+D3</f>
        <v>3.6</v>
      </c>
      <c r="D6" s="20"/>
      <c r="E6" s="14">
        <f>+E3+F3</f>
        <v>426.29</v>
      </c>
      <c r="F6" s="14"/>
      <c r="G6" s="16">
        <f>+E6+2*C6</f>
        <v>433.49</v>
      </c>
      <c r="H6" s="11"/>
    </row>
    <row r="7" spans="2:8">
      <c r="B7" s="21" t="s">
        <v>7</v>
      </c>
      <c r="C7" s="23" t="s">
        <v>9</v>
      </c>
      <c r="D7" s="24" t="s">
        <v>6</v>
      </c>
      <c r="E7" s="21" t="s">
        <v>4</v>
      </c>
      <c r="F7" s="22" t="s">
        <v>6</v>
      </c>
      <c r="G7" s="23" t="s">
        <v>8</v>
      </c>
      <c r="H7" s="22" t="s">
        <v>6</v>
      </c>
    </row>
    <row r="8" spans="2:8">
      <c r="B8" s="5"/>
      <c r="C8" s="35">
        <v>5.24</v>
      </c>
      <c r="D8" s="35">
        <v>1E-3</v>
      </c>
      <c r="E8" s="36">
        <v>434</v>
      </c>
      <c r="F8" s="37">
        <v>1E-3</v>
      </c>
      <c r="G8" s="35">
        <v>3</v>
      </c>
      <c r="H8" s="37">
        <v>1E-3</v>
      </c>
    </row>
    <row r="9" spans="2:8">
      <c r="B9" s="5" t="s">
        <v>1</v>
      </c>
      <c r="C9" s="8">
        <f>+C8-D8</f>
        <v>5.2389999999999999</v>
      </c>
      <c r="D9" s="8"/>
      <c r="E9" s="17">
        <f>+E8-F8</f>
        <v>433.99900000000002</v>
      </c>
      <c r="F9" s="7"/>
      <c r="G9" s="8">
        <f>+G8-H8</f>
        <v>2.9990000000000001</v>
      </c>
      <c r="H9" s="7"/>
    </row>
    <row r="10" spans="2:8">
      <c r="B10" s="5" t="s">
        <v>2</v>
      </c>
      <c r="C10" s="8">
        <f>+C8</f>
        <v>5.24</v>
      </c>
      <c r="D10" s="8"/>
      <c r="E10" s="17">
        <f>+E8</f>
        <v>434</v>
      </c>
      <c r="F10" s="7"/>
      <c r="G10" s="8">
        <f>+G8</f>
        <v>3</v>
      </c>
      <c r="H10" s="7"/>
    </row>
    <row r="11" spans="2:8">
      <c r="B11" s="9" t="s">
        <v>3</v>
      </c>
      <c r="C11" s="14">
        <f>+C8+D8</f>
        <v>5.2410000000000005</v>
      </c>
      <c r="D11" s="14"/>
      <c r="E11" s="19">
        <f>+E8+F8</f>
        <v>434.00099999999998</v>
      </c>
      <c r="F11" s="11"/>
      <c r="G11" s="14">
        <f>+G8+H8</f>
        <v>3.0009999999999999</v>
      </c>
      <c r="H11" s="11"/>
    </row>
    <row r="12" spans="2:8">
      <c r="B12" s="12"/>
      <c r="C12" s="3" t="s">
        <v>10</v>
      </c>
      <c r="D12" s="4" t="s">
        <v>13</v>
      </c>
      <c r="E12" s="6"/>
      <c r="F12" s="6"/>
      <c r="G12" s="6"/>
      <c r="H12" s="7"/>
    </row>
    <row r="13" spans="2:8">
      <c r="B13" s="5" t="s">
        <v>1</v>
      </c>
      <c r="C13" s="26">
        <f>+(E9-E6)/E6</f>
        <v>1.8083933472518715E-2</v>
      </c>
      <c r="D13" s="27">
        <v>0</v>
      </c>
      <c r="E13" s="6"/>
      <c r="F13" s="6"/>
      <c r="G13" s="6"/>
      <c r="H13" s="7"/>
    </row>
    <row r="14" spans="2:8">
      <c r="B14" s="5" t="s">
        <v>2</v>
      </c>
      <c r="C14" s="26">
        <f>+(E10-E5)/E5</f>
        <v>2.358490566037736E-2</v>
      </c>
      <c r="D14" s="27"/>
      <c r="E14" s="6"/>
      <c r="F14" s="6"/>
      <c r="G14" s="6"/>
      <c r="H14" s="7"/>
    </row>
    <row r="15" spans="2:8">
      <c r="B15" s="9" t="s">
        <v>3</v>
      </c>
      <c r="C15" s="28">
        <f>+(E11-E4)/E4</f>
        <v>2.9145621398591445E-2</v>
      </c>
      <c r="D15" s="29">
        <v>0.05</v>
      </c>
      <c r="E15" s="6"/>
      <c r="F15" s="6"/>
      <c r="G15" s="6"/>
      <c r="H15" s="7"/>
    </row>
    <row r="16" spans="2:8">
      <c r="B16" s="12"/>
      <c r="C16" s="30" t="s">
        <v>12</v>
      </c>
      <c r="D16" s="31"/>
      <c r="E16" s="6"/>
      <c r="F16" s="6"/>
      <c r="G16" s="6"/>
      <c r="H16" s="7"/>
    </row>
    <row r="17" spans="2:8">
      <c r="B17" s="5" t="s">
        <v>1</v>
      </c>
      <c r="C17" s="26">
        <f>+(C4-G11)/C4</f>
        <v>0.1173529411764706</v>
      </c>
      <c r="D17" s="27">
        <v>0.1</v>
      </c>
      <c r="E17" s="6"/>
      <c r="F17" s="6"/>
      <c r="G17" s="6"/>
      <c r="H17" s="7"/>
    </row>
    <row r="18" spans="2:8">
      <c r="B18" s="5" t="s">
        <v>2</v>
      </c>
      <c r="C18" s="26">
        <f>+(C5-G10)/C5</f>
        <v>0.14285714285714285</v>
      </c>
      <c r="D18" s="27"/>
      <c r="E18" s="6"/>
      <c r="F18" s="6"/>
      <c r="G18" s="6"/>
      <c r="H18" s="7"/>
    </row>
    <row r="19" spans="2:8">
      <c r="B19" s="9" t="s">
        <v>3</v>
      </c>
      <c r="C19" s="28">
        <f>+(C6-G9)/C6</f>
        <v>0.16694444444444442</v>
      </c>
      <c r="D19" s="29">
        <v>0.32</v>
      </c>
      <c r="E19" s="6"/>
      <c r="F19" s="6"/>
      <c r="G19" s="6"/>
      <c r="H19" s="7"/>
    </row>
    <row r="20" spans="2:8">
      <c r="B20" s="5"/>
      <c r="C20" s="26" t="s">
        <v>11</v>
      </c>
      <c r="D20" s="27"/>
      <c r="E20" s="6"/>
      <c r="F20" s="6"/>
      <c r="G20" s="6"/>
      <c r="H20" s="7"/>
    </row>
    <row r="21" spans="2:8">
      <c r="B21" s="5" t="s">
        <v>1</v>
      </c>
      <c r="C21" s="26">
        <f>+((PI()/4)*C4^2)/(C11*G11)</f>
        <v>0.5772548099227689</v>
      </c>
      <c r="D21" s="27">
        <v>0.7</v>
      </c>
      <c r="E21" s="6"/>
      <c r="F21" s="6"/>
      <c r="G21" s="6"/>
      <c r="H21" s="7"/>
    </row>
    <row r="22" spans="2:8">
      <c r="B22" s="5" t="s">
        <v>2</v>
      </c>
      <c r="C22" s="26">
        <f>+((PI()/4)*C5^2)/(C10*G10)</f>
        <v>0.61203101155335493</v>
      </c>
      <c r="D22" s="27">
        <v>0.75</v>
      </c>
      <c r="E22" s="6"/>
      <c r="F22" s="6"/>
      <c r="G22" s="6"/>
      <c r="H22" s="7"/>
    </row>
    <row r="23" spans="2:8">
      <c r="B23" s="9" t="s">
        <v>3</v>
      </c>
      <c r="C23" s="28">
        <f>+((PI()/4)*C6^2)/(C9*G9)</f>
        <v>0.64784337017543292</v>
      </c>
      <c r="D23" s="29">
        <v>0.95</v>
      </c>
      <c r="E23" s="10"/>
      <c r="F23" s="10"/>
      <c r="G23" s="10"/>
      <c r="H23" s="11"/>
    </row>
    <row r="47" spans="2:8" ht="21">
      <c r="B47" s="1" t="s">
        <v>15</v>
      </c>
      <c r="C47" s="2"/>
      <c r="D47" s="3"/>
      <c r="E47" s="3"/>
      <c r="F47" s="38"/>
      <c r="G47" s="13" t="s">
        <v>16</v>
      </c>
      <c r="H47" s="4"/>
    </row>
    <row r="48" spans="2:8">
      <c r="B48" s="21" t="s">
        <v>14</v>
      </c>
      <c r="C48" s="21" t="s">
        <v>0</v>
      </c>
      <c r="D48" s="22" t="s">
        <v>6</v>
      </c>
      <c r="E48" s="23" t="s">
        <v>4</v>
      </c>
      <c r="F48" s="24" t="s">
        <v>6</v>
      </c>
      <c r="G48" s="25" t="s">
        <v>5</v>
      </c>
      <c r="H48" s="4"/>
    </row>
    <row r="49" spans="2:8">
      <c r="B49" s="5"/>
      <c r="C49" s="32">
        <v>0.13900000000000001</v>
      </c>
      <c r="D49" s="33">
        <v>4.0000000000000001E-3</v>
      </c>
      <c r="E49" s="34">
        <v>15.955</v>
      </c>
      <c r="F49" s="34">
        <v>7.4999999999999997E-2</v>
      </c>
      <c r="G49" s="15"/>
      <c r="H49" s="7"/>
    </row>
    <row r="50" spans="2:8">
      <c r="B50" s="5" t="s">
        <v>1</v>
      </c>
      <c r="C50" s="17">
        <f>+C49-D49</f>
        <v>0.13500000000000001</v>
      </c>
      <c r="D50" s="18"/>
      <c r="E50" s="8">
        <f>+E49-F49</f>
        <v>15.88</v>
      </c>
      <c r="F50" s="8"/>
      <c r="G50" s="15">
        <f>+E50+2*C50</f>
        <v>16.150000000000002</v>
      </c>
      <c r="H50" s="7"/>
    </row>
    <row r="51" spans="2:8">
      <c r="B51" s="5" t="s">
        <v>2</v>
      </c>
      <c r="C51" s="17">
        <f>+C49</f>
        <v>0.13900000000000001</v>
      </c>
      <c r="D51" s="18"/>
      <c r="E51" s="8">
        <f>+E49</f>
        <v>15.955</v>
      </c>
      <c r="F51" s="8"/>
      <c r="G51" s="15">
        <f>+E51+2*C51</f>
        <v>16.233000000000001</v>
      </c>
      <c r="H51" s="7"/>
    </row>
    <row r="52" spans="2:8">
      <c r="B52" s="9" t="s">
        <v>3</v>
      </c>
      <c r="C52" s="19">
        <f>+C49+D49</f>
        <v>0.14300000000000002</v>
      </c>
      <c r="D52" s="20"/>
      <c r="E52" s="14">
        <f>+E49+F49</f>
        <v>16.03</v>
      </c>
      <c r="F52" s="14"/>
      <c r="G52" s="16">
        <f>+E52+2*C52</f>
        <v>16.316000000000003</v>
      </c>
      <c r="H52" s="11"/>
    </row>
    <row r="53" spans="2:8">
      <c r="B53" s="21" t="s">
        <v>7</v>
      </c>
      <c r="C53" s="23" t="s">
        <v>9</v>
      </c>
      <c r="D53" s="24" t="s">
        <v>6</v>
      </c>
      <c r="E53" s="21" t="s">
        <v>4</v>
      </c>
      <c r="F53" s="22" t="s">
        <v>6</v>
      </c>
      <c r="G53" s="23" t="s">
        <v>8</v>
      </c>
      <c r="H53" s="22" t="s">
        <v>6</v>
      </c>
    </row>
    <row r="54" spans="2:8">
      <c r="B54" s="5"/>
      <c r="C54" s="35">
        <v>0.182</v>
      </c>
      <c r="D54" s="35">
        <v>5.0000000000000001E-3</v>
      </c>
      <c r="E54" s="36">
        <v>15.955</v>
      </c>
      <c r="F54" s="37">
        <v>2E-3</v>
      </c>
      <c r="G54" s="35">
        <v>0.104</v>
      </c>
      <c r="H54" s="37">
        <v>3.0000000000000001E-3</v>
      </c>
    </row>
    <row r="55" spans="2:8">
      <c r="B55" s="5" t="s">
        <v>1</v>
      </c>
      <c r="C55" s="8">
        <f>+C54-D54</f>
        <v>0.17699999999999999</v>
      </c>
      <c r="D55" s="8"/>
      <c r="E55" s="17">
        <f>+E54-F54</f>
        <v>15.952999999999999</v>
      </c>
      <c r="F55" s="7"/>
      <c r="G55" s="8">
        <f>+G54-H54</f>
        <v>0.10099999999999999</v>
      </c>
      <c r="H55" s="7"/>
    </row>
    <row r="56" spans="2:8">
      <c r="B56" s="5" t="s">
        <v>2</v>
      </c>
      <c r="C56" s="8">
        <f>+C54</f>
        <v>0.182</v>
      </c>
      <c r="D56" s="8"/>
      <c r="E56" s="17">
        <f>+E54</f>
        <v>15.955</v>
      </c>
      <c r="F56" s="7"/>
      <c r="G56" s="8">
        <f>+G54</f>
        <v>0.104</v>
      </c>
      <c r="H56" s="7"/>
    </row>
    <row r="57" spans="2:8">
      <c r="B57" s="9" t="s">
        <v>3</v>
      </c>
      <c r="C57" s="14">
        <f>+C54+D54</f>
        <v>0.187</v>
      </c>
      <c r="D57" s="14"/>
      <c r="E57" s="19">
        <f>+E54+F54</f>
        <v>15.957000000000001</v>
      </c>
      <c r="F57" s="11"/>
      <c r="G57" s="14">
        <f>+G54+H54</f>
        <v>0.107</v>
      </c>
      <c r="H57" s="11"/>
    </row>
    <row r="58" spans="2:8">
      <c r="B58" s="12"/>
      <c r="C58" s="3" t="s">
        <v>10</v>
      </c>
      <c r="D58" s="4" t="s">
        <v>13</v>
      </c>
      <c r="E58" s="6"/>
      <c r="F58" s="6"/>
      <c r="G58" s="6"/>
      <c r="H58" s="7"/>
    </row>
    <row r="59" spans="2:8">
      <c r="B59" s="5" t="s">
        <v>1</v>
      </c>
      <c r="C59" s="26">
        <f>+(E55-E52)/E52</f>
        <v>-4.8034934497817672E-3</v>
      </c>
      <c r="D59" s="27">
        <v>0</v>
      </c>
      <c r="E59" s="6"/>
      <c r="F59" s="6"/>
      <c r="G59" s="6"/>
      <c r="H59" s="7"/>
    </row>
    <row r="60" spans="2:8">
      <c r="B60" s="5" t="s">
        <v>2</v>
      </c>
      <c r="C60" s="26">
        <f>+(E56-E51)/E51</f>
        <v>0</v>
      </c>
      <c r="D60" s="27"/>
      <c r="E60" s="6"/>
      <c r="F60" s="6"/>
      <c r="G60" s="6"/>
      <c r="H60" s="7"/>
    </row>
    <row r="61" spans="2:8">
      <c r="B61" s="9" t="s">
        <v>3</v>
      </c>
      <c r="C61" s="28">
        <f>+(E57-E50)/E50</f>
        <v>4.8488664987405509E-3</v>
      </c>
      <c r="D61" s="29">
        <v>0.05</v>
      </c>
      <c r="E61" s="6"/>
      <c r="F61" s="6"/>
      <c r="G61" s="6"/>
      <c r="H61" s="7"/>
    </row>
    <row r="62" spans="2:8">
      <c r="B62" s="12"/>
      <c r="C62" s="30" t="s">
        <v>12</v>
      </c>
      <c r="D62" s="31"/>
      <c r="E62" s="6"/>
      <c r="F62" s="6"/>
      <c r="G62" s="6"/>
      <c r="H62" s="7"/>
    </row>
    <row r="63" spans="2:8">
      <c r="B63" s="5" t="s">
        <v>1</v>
      </c>
      <c r="C63" s="26">
        <f>+(C50-G57)/C50</f>
        <v>0.20740740740740748</v>
      </c>
      <c r="D63" s="27">
        <v>0.1</v>
      </c>
      <c r="E63" s="6"/>
      <c r="F63" s="6"/>
      <c r="G63" s="6"/>
      <c r="H63" s="7"/>
    </row>
    <row r="64" spans="2:8">
      <c r="B64" s="5" t="s">
        <v>2</v>
      </c>
      <c r="C64" s="26">
        <f>+(C51-G56)/C51</f>
        <v>0.25179856115107924</v>
      </c>
      <c r="D64" s="27"/>
      <c r="E64" s="6"/>
      <c r="F64" s="6"/>
      <c r="G64" s="6"/>
      <c r="H64" s="7"/>
    </row>
    <row r="65" spans="2:8">
      <c r="B65" s="9" t="s">
        <v>3</v>
      </c>
      <c r="C65" s="28">
        <f>+(C52-G55)/C52</f>
        <v>0.29370629370629386</v>
      </c>
      <c r="D65" s="29">
        <v>0.32</v>
      </c>
      <c r="E65" s="6"/>
      <c r="F65" s="6"/>
      <c r="G65" s="6"/>
      <c r="H65" s="7"/>
    </row>
    <row r="66" spans="2:8">
      <c r="B66" s="5"/>
      <c r="C66" s="26" t="s">
        <v>11</v>
      </c>
      <c r="D66" s="27"/>
      <c r="E66" s="6"/>
      <c r="F66" s="6"/>
      <c r="G66" s="6"/>
      <c r="H66" s="7"/>
    </row>
    <row r="67" spans="2:8">
      <c r="B67" s="5" t="s">
        <v>1</v>
      </c>
      <c r="C67" s="26">
        <f>+((PI()/4)*C50^2)/(C57*G57)</f>
        <v>0.71537215892440886</v>
      </c>
      <c r="D67" s="27">
        <v>0.7</v>
      </c>
      <c r="E67" s="6"/>
      <c r="F67" s="6"/>
      <c r="G67" s="6"/>
      <c r="H67" s="7"/>
    </row>
    <row r="68" spans="2:8">
      <c r="B68" s="5" t="s">
        <v>2</v>
      </c>
      <c r="C68" s="26">
        <f>+((PI()/4)*C51^2)/(C56*G56)</f>
        <v>0.80170529982048322</v>
      </c>
      <c r="D68" s="27">
        <v>0.75</v>
      </c>
      <c r="E68" s="6"/>
      <c r="F68" s="6"/>
      <c r="G68" s="6"/>
      <c r="H68" s="7"/>
    </row>
    <row r="69" spans="2:8">
      <c r="B69" s="9" t="s">
        <v>3</v>
      </c>
      <c r="C69" s="28">
        <f>+((PI()/4)*C52^2)/(C55*G55)</f>
        <v>0.89839497920872768</v>
      </c>
      <c r="D69" s="29">
        <v>0.95</v>
      </c>
      <c r="E69" s="10"/>
      <c r="F69" s="10"/>
      <c r="G69" s="10"/>
      <c r="H69" s="11"/>
    </row>
  </sheetData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2011-12-08T22:18:45Z</cp:lastPrinted>
  <dcterms:created xsi:type="dcterms:W3CDTF">2011-12-08T21:50:32Z</dcterms:created>
  <dcterms:modified xsi:type="dcterms:W3CDTF">2011-12-09T16:34:19Z</dcterms:modified>
</cp:coreProperties>
</file>