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  <c r="B19" i="1"/>
  <c r="A19" i="1"/>
  <c r="C18" i="1"/>
  <c r="B18" i="1"/>
  <c r="A18" i="1"/>
  <c r="G19" i="1"/>
  <c r="G18" i="1"/>
  <c r="F18" i="1"/>
  <c r="F19" i="1"/>
  <c r="E19" i="1"/>
  <c r="E18" i="1"/>
  <c r="G15" i="1"/>
  <c r="F15" i="1"/>
  <c r="E15" i="1"/>
  <c r="G14" i="1"/>
  <c r="F14" i="1"/>
  <c r="E14" i="1"/>
  <c r="G7" i="1"/>
  <c r="G6" i="1"/>
  <c r="G5" i="1"/>
  <c r="G4" i="1"/>
  <c r="G3" i="1"/>
  <c r="C15" i="1"/>
  <c r="C14" i="1"/>
  <c r="B14" i="1"/>
  <c r="B15" i="1"/>
  <c r="A15" i="1"/>
  <c r="A14" i="1"/>
  <c r="C3" i="1"/>
  <c r="C4" i="1"/>
  <c r="C5" i="1"/>
  <c r="G12" i="1"/>
  <c r="G11" i="1"/>
  <c r="G10" i="1"/>
  <c r="G9" i="1"/>
  <c r="G8" i="1"/>
  <c r="C7" i="1"/>
  <c r="C8" i="1"/>
  <c r="C9" i="1"/>
  <c r="C10" i="1"/>
  <c r="C11" i="1"/>
  <c r="C12" i="1"/>
  <c r="C6" i="1"/>
  <c r="C20" i="1" l="1"/>
  <c r="B20" i="1"/>
  <c r="G20" i="1"/>
  <c r="F20" i="1"/>
  <c r="E20" i="1"/>
  <c r="A20" i="1"/>
  <c r="G16" i="1"/>
  <c r="C16" i="1"/>
  <c r="B16" i="1"/>
  <c r="A16" i="1" l="1"/>
  <c r="F16" i="1"/>
  <c r="E16" i="1"/>
</calcChain>
</file>

<file path=xl/sharedStrings.xml><?xml version="1.0" encoding="utf-8"?>
<sst xmlns="http://schemas.openxmlformats.org/spreadsheetml/2006/main" count="8" uniqueCount="5">
  <si>
    <t>Sample bottle</t>
  </si>
  <si>
    <t>ml</t>
  </si>
  <si>
    <t>temp (deg C)</t>
  </si>
  <si>
    <t>TItrant bottle</t>
  </si>
  <si>
    <t>volume at 20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</si>
</sst>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7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3" borderId="1" xfId="2" applyFont="1"/>
    <xf numFmtId="0" fontId="0" fillId="3" borderId="1" xfId="2" applyFont="1" applyAlignment="1">
      <alignment wrapText="1"/>
    </xf>
    <xf numFmtId="0" fontId="2" fillId="2" borderId="0" xfId="1"/>
    <xf numFmtId="0" fontId="2" fillId="2" borderId="0" xfId="1" applyAlignment="1">
      <alignment wrapText="1"/>
    </xf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3" sqref="F3:G12"/>
    </sheetView>
  </sheetViews>
  <sheetFormatPr defaultRowHeight="15" x14ac:dyDescent="0.25"/>
  <sheetData>
    <row r="1" spans="1:7" x14ac:dyDescent="0.25">
      <c r="A1" t="s">
        <v>0</v>
      </c>
      <c r="E1" t="s">
        <v>3</v>
      </c>
    </row>
    <row r="2" spans="1:7" s="2" customFormat="1" ht="30" x14ac:dyDescent="0.25">
      <c r="A2" s="2" t="s">
        <v>1</v>
      </c>
      <c r="B2" s="2" t="s">
        <v>2</v>
      </c>
      <c r="C2" s="4" t="s">
        <v>4</v>
      </c>
      <c r="E2" s="2" t="s">
        <v>1</v>
      </c>
      <c r="F2" s="2" t="s">
        <v>2</v>
      </c>
      <c r="G2" s="4" t="s">
        <v>4</v>
      </c>
    </row>
    <row r="3" spans="1:7" s="2" customFormat="1" x14ac:dyDescent="0.25">
      <c r="A3" s="2">
        <v>29.915400000000002</v>
      </c>
      <c r="B3" s="2">
        <v>17.821999999999999</v>
      </c>
      <c r="C3">
        <f t="shared" ref="C3:C5" si="0">A3+A3*(20-B3)*(2.14*10^-4)</f>
        <v>29.929343328616802</v>
      </c>
      <c r="E3">
        <v>0.99890000000000001</v>
      </c>
      <c r="F3">
        <v>18.417999999999999</v>
      </c>
      <c r="G3">
        <f>E3+E3*(20-F3)*(2.14*10^-4)</f>
        <v>0.99923817559719996</v>
      </c>
    </row>
    <row r="4" spans="1:7" s="2" customFormat="1" x14ac:dyDescent="0.25">
      <c r="A4" s="6">
        <v>29.954799999999999</v>
      </c>
      <c r="B4" s="6">
        <v>17.866</v>
      </c>
      <c r="C4" s="5">
        <f t="shared" si="0"/>
        <v>29.968479638244798</v>
      </c>
      <c r="E4">
        <v>0.996</v>
      </c>
      <c r="F4">
        <v>18.373999999999999</v>
      </c>
      <c r="G4">
        <f t="shared" ref="G4:G7" si="1">E4+E4*(20-F4)*(2.14*10^-4)</f>
        <v>0.99634657214400002</v>
      </c>
    </row>
    <row r="5" spans="1:7" s="2" customFormat="1" x14ac:dyDescent="0.25">
      <c r="A5" s="2">
        <v>29.9039</v>
      </c>
      <c r="B5" s="2">
        <v>17.922000000000001</v>
      </c>
      <c r="C5">
        <f t="shared" si="0"/>
        <v>29.917198025098799</v>
      </c>
      <c r="E5">
        <v>1.0064</v>
      </c>
      <c r="F5">
        <v>18.367999999999999</v>
      </c>
      <c r="G5">
        <f t="shared" si="1"/>
        <v>1.0067514831872</v>
      </c>
    </row>
    <row r="6" spans="1:7" x14ac:dyDescent="0.25">
      <c r="A6">
        <v>29.87</v>
      </c>
      <c r="B6">
        <v>18.224</v>
      </c>
      <c r="C6">
        <f>A6+A6*(20-B6)*(2.14*10^-4)</f>
        <v>29.881352511679999</v>
      </c>
      <c r="E6">
        <v>0.99370000000000003</v>
      </c>
      <c r="F6">
        <v>18.312000000000001</v>
      </c>
      <c r="G6">
        <f t="shared" si="1"/>
        <v>0.99405895623840002</v>
      </c>
    </row>
    <row r="7" spans="1:7" x14ac:dyDescent="0.25">
      <c r="A7" s="5">
        <v>29.805199999999999</v>
      </c>
      <c r="B7" s="5">
        <v>18.204999999999998</v>
      </c>
      <c r="C7" s="5">
        <f t="shared" ref="C7:C12" si="2">A7+A7*(20-B7)*(2.14*10^-4)</f>
        <v>29.816649071476</v>
      </c>
      <c r="E7">
        <v>0.99050000000000005</v>
      </c>
      <c r="F7">
        <v>18.292999999999999</v>
      </c>
      <c r="G7">
        <f t="shared" si="1"/>
        <v>0.99086182766899999</v>
      </c>
    </row>
    <row r="8" spans="1:7" x14ac:dyDescent="0.25">
      <c r="A8">
        <v>29.869900000000001</v>
      </c>
      <c r="B8">
        <v>18.312000000000001</v>
      </c>
      <c r="C8">
        <f t="shared" si="2"/>
        <v>29.880689963716801</v>
      </c>
      <c r="E8" s="5">
        <v>0.9738</v>
      </c>
      <c r="F8" s="5">
        <v>18.187000000000001</v>
      </c>
      <c r="G8" s="5">
        <f t="shared" ref="G8:G12" si="3">E8+E8*(20-F8)*(2.14*10^-4)</f>
        <v>0.97417781687159999</v>
      </c>
    </row>
    <row r="9" spans="1:7" x14ac:dyDescent="0.25">
      <c r="A9">
        <v>29.8688</v>
      </c>
      <c r="B9">
        <v>18.167999999999999</v>
      </c>
      <c r="C9">
        <f t="shared" si="2"/>
        <v>29.880510003302401</v>
      </c>
      <c r="E9" s="5">
        <v>0.98740000000000006</v>
      </c>
      <c r="F9" s="5">
        <v>18.199000000000002</v>
      </c>
      <c r="G9" s="5">
        <f t="shared" si="3"/>
        <v>0.98778055778360008</v>
      </c>
    </row>
    <row r="10" spans="1:7" x14ac:dyDescent="0.25">
      <c r="A10">
        <v>29.9069</v>
      </c>
      <c r="B10">
        <v>18.254999999999999</v>
      </c>
      <c r="C10">
        <f t="shared" si="2"/>
        <v>29.918068133666999</v>
      </c>
      <c r="E10" s="5">
        <v>0.98550000000000004</v>
      </c>
      <c r="F10" s="5">
        <v>18.337</v>
      </c>
      <c r="G10" s="5">
        <f t="shared" si="3"/>
        <v>0.98585072171100008</v>
      </c>
    </row>
    <row r="11" spans="1:7" x14ac:dyDescent="0.25">
      <c r="A11">
        <v>29.9147</v>
      </c>
      <c r="B11">
        <v>18.405999999999999</v>
      </c>
      <c r="C11">
        <f t="shared" si="2"/>
        <v>29.924904382805199</v>
      </c>
      <c r="E11">
        <v>0.9919</v>
      </c>
      <c r="F11">
        <v>18.236999999999998</v>
      </c>
      <c r="G11">
        <f t="shared" si="3"/>
        <v>0.99227422601579995</v>
      </c>
    </row>
    <row r="12" spans="1:7" x14ac:dyDescent="0.25">
      <c r="A12">
        <v>29.907399999999999</v>
      </c>
      <c r="B12">
        <v>18.349</v>
      </c>
      <c r="C12">
        <f t="shared" si="2"/>
        <v>29.9179667031236</v>
      </c>
      <c r="E12">
        <v>0.99080000000000001</v>
      </c>
      <c r="F12">
        <v>18.187000000000001</v>
      </c>
      <c r="G12">
        <f t="shared" si="3"/>
        <v>0.99118441256559997</v>
      </c>
    </row>
    <row r="14" spans="1:7" x14ac:dyDescent="0.25">
      <c r="A14">
        <f>AVERAGE(A3:A12)</f>
        <v>29.891699999999997</v>
      </c>
      <c r="B14">
        <f>AVERAGE(B3:B12)</f>
        <v>18.152899999999999</v>
      </c>
      <c r="C14" s="3">
        <f>AVERAGE(C3:C12)</f>
        <v>29.903516176173138</v>
      </c>
      <c r="E14">
        <f>AVERAGE(E3:E12)</f>
        <v>0.99148999999999998</v>
      </c>
      <c r="F14">
        <f>AVERAGE(F3:F12)</f>
        <v>18.291199999999996</v>
      </c>
      <c r="G14" s="3">
        <f>AVERAGE(G3:G12)</f>
        <v>0.99185247497833995</v>
      </c>
    </row>
    <row r="15" spans="1:7" x14ac:dyDescent="0.25">
      <c r="A15">
        <f>_xlfn.STDEV.P(A3:A12)</f>
        <v>3.8277225604790022E-2</v>
      </c>
      <c r="B15">
        <f>_xlfn.STDEV.P(B3:B12)</f>
        <v>0.19783096319838309</v>
      </c>
      <c r="C15">
        <f>_xlfn.STDEV.P(C3:C12)</f>
        <v>3.8781388118763548E-2</v>
      </c>
      <c r="E15">
        <f>_xlfn.STDEV.P(E3:E12)</f>
        <v>8.1829640106748491E-3</v>
      </c>
      <c r="F15">
        <f>_xlfn.STDEV.P(F3:F12)</f>
        <v>8.032409352118379E-2</v>
      </c>
      <c r="G15">
        <f>_xlfn.STDEV.P(G3:G12)</f>
        <v>8.1743204161196584E-3</v>
      </c>
    </row>
    <row r="16" spans="1:7" x14ac:dyDescent="0.25">
      <c r="A16" s="1">
        <f>A15/A14</f>
        <v>1.2805302343055105E-3</v>
      </c>
      <c r="B16" s="1">
        <f>B15/B14</f>
        <v>1.0898036302650436E-2</v>
      </c>
      <c r="C16" s="1">
        <f>C15/C14</f>
        <v>1.2968838811558963E-3</v>
      </c>
      <c r="E16" s="1">
        <f>E15/E14</f>
        <v>8.2531987318831754E-3</v>
      </c>
      <c r="F16" s="1">
        <f>F15/F14</f>
        <v>4.3914064425069873E-3</v>
      </c>
      <c r="G16" s="1">
        <f>G15/G14</f>
        <v>8.2414679827241127E-3</v>
      </c>
    </row>
    <row r="18" spans="1:7" x14ac:dyDescent="0.25">
      <c r="A18">
        <f>AVERAGE(A3,A5:A6,A8:A12)</f>
        <v>29.894625000000001</v>
      </c>
      <c r="B18">
        <f>AVERAGE(B3,B5:B6,B8:B12)</f>
        <v>18.18225</v>
      </c>
      <c r="C18" s="3">
        <f>AVERAGE(C3,C5:C6,C8:C12)</f>
        <v>29.906254131501324</v>
      </c>
      <c r="E18">
        <f>AVERAGE(E3:E7,E11:E12)</f>
        <v>0.99545714285714293</v>
      </c>
      <c r="F18">
        <f>AVERAGE(F3:F7,F11:F12)</f>
        <v>18.312714285714286</v>
      </c>
      <c r="G18" s="3">
        <f>AVERAGE(G3:G7,G11:G12)</f>
        <v>0.99581652191674286</v>
      </c>
    </row>
    <row r="19" spans="1:7" x14ac:dyDescent="0.25">
      <c r="A19">
        <f>_xlfn.STDEV.P(A3,A5:A6,A8:A12)</f>
        <v>1.9745743212145533E-2</v>
      </c>
      <c r="B19">
        <f>_xlfn.STDEV.P(B3,B5:B6,B8:B12)</f>
        <v>0.19347270479320849</v>
      </c>
      <c r="C19">
        <f>_xlfn.STDEV.P(C3,C5:C6,C8:C12)</f>
        <v>2.0043216328564522E-2</v>
      </c>
      <c r="E19">
        <f>_xlfn.STDEV.P(E3:E7,E11:E12)</f>
        <v>5.2630401705415931E-3</v>
      </c>
      <c r="F19">
        <f>_xlfn.STDEV.P(F3:F7,F11:F12)</f>
        <v>7.5425865752338089E-2</v>
      </c>
      <c r="G19">
        <f>_xlfn.STDEV.P(G3:G7,G11:G12)</f>
        <v>5.2536296926422414E-3</v>
      </c>
    </row>
    <row r="20" spans="1:7" x14ac:dyDescent="0.25">
      <c r="A20" s="1">
        <f>A19/A18</f>
        <v>6.6051148700294895E-4</v>
      </c>
      <c r="B20" s="1">
        <f>B19/B18</f>
        <v>1.0640746045907878E-2</v>
      </c>
      <c r="C20" s="1">
        <f>C19/C18</f>
        <v>6.7020149833650644E-4</v>
      </c>
      <c r="E20" s="1">
        <f>E19/E18</f>
        <v>5.2870585221134799E-3</v>
      </c>
      <c r="F20" s="1">
        <f>F19/F18</f>
        <v>4.1187704113954133E-3</v>
      </c>
      <c r="G20" s="1">
        <f>G19/G18</f>
        <v>5.2757004699320311E-3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 Blum</dc:creator>
  <cp:lastModifiedBy>Marguerite Blum</cp:lastModifiedBy>
  <dcterms:created xsi:type="dcterms:W3CDTF">2017-11-13T23:24:13Z</dcterms:created>
  <dcterms:modified xsi:type="dcterms:W3CDTF">2017-11-14T00:58:43Z</dcterms:modified>
</cp:coreProperties>
</file>